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0050" windowHeight="4635"/>
  </bookViews>
  <sheets>
    <sheet name="Budj2025" sheetId="1" r:id="rId1"/>
  </sheets>
  <calcPr calcId="145621"/>
</workbook>
</file>

<file path=xl/calcChain.xml><?xml version="1.0" encoding="utf-8"?>
<calcChain xmlns="http://schemas.openxmlformats.org/spreadsheetml/2006/main">
  <c r="B50" i="1" l="1"/>
  <c r="B49" i="1"/>
  <c r="B46" i="1"/>
  <c r="B45" i="1"/>
  <c r="C50" i="1"/>
  <c r="C49" i="1"/>
  <c r="C46" i="1"/>
  <c r="C45" i="1"/>
  <c r="C40" i="1" l="1"/>
  <c r="C51" i="1" s="1"/>
  <c r="C53" i="1" s="1"/>
  <c r="C61" i="1" s="1"/>
  <c r="C65" i="1" s="1"/>
  <c r="B40" i="1"/>
  <c r="B51" i="1" s="1"/>
  <c r="B53" i="1" s="1"/>
  <c r="B61" i="1" s="1"/>
  <c r="B65" i="1" s="1"/>
</calcChain>
</file>

<file path=xl/sharedStrings.xml><?xml version="1.0" encoding="utf-8"?>
<sst xmlns="http://schemas.openxmlformats.org/spreadsheetml/2006/main" count="72" uniqueCount="70">
  <si>
    <t>Ajalta</t>
  </si>
  <si>
    <t>V a r s i n a i n e n  T o i m i n t a</t>
  </si>
  <si>
    <t>TUOTOT</t>
  </si>
  <si>
    <t>3000 Osanottomaksut</t>
  </si>
  <si>
    <t>KULUT</t>
  </si>
  <si>
    <t>Poistot</t>
  </si>
  <si>
    <t>3250 Aineellisten hyödykkeiden poistot</t>
  </si>
  <si>
    <t>Muut kulut</t>
  </si>
  <si>
    <t>Tiedotustoiminta</t>
  </si>
  <si>
    <t>3330 Tiedotuskulut</t>
  </si>
  <si>
    <t>Matkakustannukset</t>
  </si>
  <si>
    <t>3351 Yhteiskuljetukset</t>
  </si>
  <si>
    <t>Muut varsinaisen toiminnan kulut</t>
  </si>
  <si>
    <t>3360 Kokous- ja neuvottelukulut</t>
  </si>
  <si>
    <t>3361 Posti- ja puhelinkulut</t>
  </si>
  <si>
    <t>3363 Kopiointi</t>
  </si>
  <si>
    <t>3364 Pankkikulut</t>
  </si>
  <si>
    <t>3370 Ruoka</t>
  </si>
  <si>
    <t>3371 Majoitus</t>
  </si>
  <si>
    <t>3372 Partiomerkit</t>
  </si>
  <si>
    <t>3382 Muut varsinaisen toiminnan kulut</t>
  </si>
  <si>
    <t>3383 Osanottomaksu maksetut</t>
  </si>
  <si>
    <t>3386 Kirjallisuus</t>
  </si>
  <si>
    <t>3388 Tarvikkeet</t>
  </si>
  <si>
    <t>3389 Huomionosoitukset</t>
  </si>
  <si>
    <t>3390 Koulutuskulut</t>
  </si>
  <si>
    <t>TUOTTO-/KULUJÄÄMÄ</t>
  </si>
  <si>
    <t>VARAINHANKINTA</t>
  </si>
  <si>
    <t>Tuotot</t>
  </si>
  <si>
    <t>5010 Varainhankinnan muut tuotot</t>
  </si>
  <si>
    <t>5011 Adventtikalenterimyynti</t>
  </si>
  <si>
    <t>5012 Joulukorttimyynti</t>
  </si>
  <si>
    <t>Kulut</t>
  </si>
  <si>
    <t>5501 Adventtikalenterimyynti</t>
  </si>
  <si>
    <t>5502 Joulukorttimyynti</t>
  </si>
  <si>
    <t>SIJOITUS- JA RAHOITUSTOIMINTA</t>
  </si>
  <si>
    <t>SATUNNAISET ERÄT</t>
  </si>
  <si>
    <t>Yleisavustukset</t>
  </si>
  <si>
    <t>7900 Yleisavustukset, Seurakunta</t>
  </si>
  <si>
    <t>7901 Yleisavustukset, kaupunki</t>
  </si>
  <si>
    <t>7902 Muut avustukset</t>
  </si>
  <si>
    <t>TILIKAUDEN TULOS</t>
  </si>
  <si>
    <t>TILINPÄÄTÖSSIIRROT</t>
  </si>
  <si>
    <t>Poistoeron muutos</t>
  </si>
  <si>
    <t>9000 Poistoeron muutos</t>
  </si>
  <si>
    <t>TILIKAUDEN YLIJÄÄMÄ (ALIJÄÄMÄ)</t>
  </si>
  <si>
    <t>Huom!</t>
  </si>
  <si>
    <t>Nettisivut, lpk-lehti yms yms</t>
  </si>
  <si>
    <t>Kuljetuskulut leirille, kisoihin tapahtumiin</t>
  </si>
  <si>
    <t>Vuosikokoukset, hallituksen kokoukset</t>
  </si>
  <si>
    <t>Tapahtumien, leirien jne ruokakulut</t>
  </si>
  <si>
    <t>Tapahtumat, leirit, retket majoituskulut, laavuvuokrat, majavuokrat jne.</t>
  </si>
  <si>
    <t>Suoritusmerkit, lupausmerkit jne.</t>
  </si>
  <si>
    <t>Partiokirjat, oppaat jne</t>
  </si>
  <si>
    <t>Leirien, retkien yms tarvikkeet, joita ei voi syödä, myös kalusto jos arvo vähäinen ja toimintaikä olettavasti alle 3 vuotta</t>
  </si>
  <si>
    <t>Ansiomerkit, muistamiset, palkitsemiset</t>
  </si>
  <si>
    <t>Piirin laskuttamat kurssimaksut ja muut vastaavat, pelkkä koulutus, myös koulutuksen sivukulut, esim matkat</t>
  </si>
  <si>
    <t>Tää on se luku jolla haetaan avustuksia, eli varsinaisen toiminnan kulut</t>
  </si>
  <si>
    <t>Poistot kalustosta</t>
  </si>
  <si>
    <t>maksetut leirimaksut, kisamaksut, muiden laskuttamat osanottomaksut, ei koulutus</t>
  </si>
  <si>
    <t>Mallilippukunta ry</t>
  </si>
  <si>
    <t>Adventtikalenterikulut, eli piirin ja sp:n osuus, 4,10 euroa euroa per myyty kalenteri</t>
  </si>
  <si>
    <t>Joulukorttikulu 3,50 euroa per korttipakkaus.</t>
  </si>
  <si>
    <t>Lions avustus</t>
  </si>
  <si>
    <t>Lippukuntaleiri, retket jne.</t>
  </si>
  <si>
    <t>Myydään 600 korttipakkaa</t>
  </si>
  <si>
    <t>Myydään 700 kalenteria</t>
  </si>
  <si>
    <t>Talousarvio ehdotus 2025 vuodelle</t>
  </si>
  <si>
    <t>Budjetti2025</t>
  </si>
  <si>
    <t>Toteuma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</si>
</sst>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8">
    <font>
      <sz val="8"/>
      <color indexed="11"/>
      <name val="MS Sans Dlg2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8"/>
      <color indexed="10"/>
      <name val="Arial"/>
      <family val="2"/>
    </font>
    <font>
      <b/>
      <i/>
      <sz val="10"/>
      <color rgb="FFFFFF00"/>
      <name val="Arial"/>
      <family val="2"/>
    </font>
    <font>
      <b/>
      <sz val="8"/>
      <color indexed="11"/>
      <name val="MS Sans Dlg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 pivotButton="1"/>
  </cellStyleXfs>
  <cellXfs count="18"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15" fontId="3" fillId="0" borderId="0" xfId="0" applyNumberFormat="1" applyFont="1" applyAlignment="1">
      <alignment vertical="top"/>
    </xf>
    <xf numFmtId="4" fontId="3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0" fillId="2" borderId="0" xfId="0" applyFill="1" applyAlignment="1">
      <alignment vertical="top"/>
    </xf>
    <xf numFmtId="4" fontId="3" fillId="2" borderId="0" xfId="0" applyNumberFormat="1" applyFont="1" applyFill="1" applyAlignment="1">
      <alignment vertical="top"/>
    </xf>
    <xf numFmtId="4" fontId="3" fillId="2" borderId="1" xfId="0" applyNumberFormat="1" applyFont="1" applyFill="1" applyBorder="1" applyAlignment="1">
      <alignment vertical="top"/>
    </xf>
    <xf numFmtId="2" fontId="3" fillId="2" borderId="1" xfId="0" applyNumberFormat="1" applyFont="1" applyFill="1" applyBorder="1" applyAlignment="1">
      <alignment vertical="top"/>
    </xf>
    <xf numFmtId="164" fontId="6" fillId="3" borderId="1" xfId="0" applyNumberFormat="1" applyFont="1" applyFill="1" applyBorder="1" applyAlignment="1">
      <alignment vertical="top"/>
    </xf>
    <xf numFmtId="0" fontId="7" fillId="0" borderId="0" xfId="0" applyFont="1" applyAlignment="1">
      <alignment vertical="top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vertical="top"/>
    </xf>
    <xf numFmtId="164" fontId="4" fillId="2" borderId="1" xfId="0" applyNumberFormat="1" applyFont="1" applyFill="1" applyBorder="1" applyAlignment="1">
      <alignment vertical="top"/>
    </xf>
  </cellXfs>
  <cellStyles count="1">
    <cellStyle name="Normaali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808080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8"/>
  <sheetViews>
    <sheetView tabSelected="1" topLeftCell="A31" workbookViewId="0">
      <selection activeCell="C9" sqref="C9"/>
    </sheetView>
  </sheetViews>
  <sheetFormatPr defaultRowHeight="11.25"/>
  <cols>
    <col min="1" max="1" width="45" customWidth="1"/>
    <col min="2" max="2" width="15.1640625" customWidth="1"/>
    <col min="3" max="3" width="16.6640625" customWidth="1"/>
    <col min="4" max="4" width="106.83203125" customWidth="1"/>
  </cols>
  <sheetData>
    <row r="1" spans="1:4" ht="15.75">
      <c r="A1" s="1" t="s">
        <v>67</v>
      </c>
    </row>
    <row r="4" spans="1:4" ht="12.75">
      <c r="A4" s="2" t="s">
        <v>60</v>
      </c>
      <c r="C4" s="3"/>
    </row>
    <row r="5" spans="1:4" ht="12.75">
      <c r="C5" s="4"/>
    </row>
    <row r="7" spans="1:4" ht="12" thickBot="1"/>
    <row r="8" spans="1:4" ht="13.5" thickBot="1">
      <c r="A8" s="2" t="s">
        <v>0</v>
      </c>
      <c r="B8" s="15" t="s">
        <v>68</v>
      </c>
      <c r="C8" s="14" t="s">
        <v>69</v>
      </c>
      <c r="D8" s="13" t="s">
        <v>46</v>
      </c>
    </row>
    <row r="9" spans="1:4">
      <c r="B9" s="8"/>
    </row>
    <row r="10" spans="1:4" ht="12.75">
      <c r="A10" s="2" t="s">
        <v>1</v>
      </c>
      <c r="B10" s="8"/>
    </row>
    <row r="11" spans="1:4" ht="12.75">
      <c r="A11" s="2" t="s">
        <v>2</v>
      </c>
      <c r="B11" s="8"/>
    </row>
    <row r="12" spans="1:4" ht="12" thickBot="1">
      <c r="B12" s="8"/>
    </row>
    <row r="13" spans="1:4" ht="13.5" thickBot="1">
      <c r="A13" s="3" t="s">
        <v>3</v>
      </c>
      <c r="B13" s="16">
        <v>3000</v>
      </c>
      <c r="C13" s="16">
        <v>5400.2</v>
      </c>
      <c r="D13" t="s">
        <v>64</v>
      </c>
    </row>
    <row r="14" spans="1:4" ht="12.75">
      <c r="A14" s="2" t="s">
        <v>4</v>
      </c>
      <c r="B14" s="8"/>
    </row>
    <row r="15" spans="1:4" ht="12.75">
      <c r="A15" s="2" t="s">
        <v>5</v>
      </c>
      <c r="B15" s="8"/>
    </row>
    <row r="16" spans="1:4" ht="12.75">
      <c r="A16" s="3" t="s">
        <v>6</v>
      </c>
      <c r="B16" s="9"/>
      <c r="C16" s="5"/>
    </row>
    <row r="17" spans="1:4" ht="12.75">
      <c r="A17" s="2" t="s">
        <v>7</v>
      </c>
      <c r="B17" s="8"/>
    </row>
    <row r="18" spans="1:4">
      <c r="B18" s="8"/>
    </row>
    <row r="19" spans="1:4" ht="13.5" thickBot="1">
      <c r="A19" s="2" t="s">
        <v>8</v>
      </c>
      <c r="B19" s="8"/>
    </row>
    <row r="20" spans="1:4" ht="13.5" thickBot="1">
      <c r="A20" s="3" t="s">
        <v>9</v>
      </c>
      <c r="B20" s="16">
        <v>-200</v>
      </c>
      <c r="C20" s="16">
        <v>-312.20999999999998</v>
      </c>
      <c r="D20" t="s">
        <v>47</v>
      </c>
    </row>
    <row r="21" spans="1:4" ht="13.5" thickBot="1">
      <c r="A21" s="2" t="s">
        <v>10</v>
      </c>
      <c r="B21" s="16"/>
    </row>
    <row r="22" spans="1:4" ht="13.5" thickBot="1">
      <c r="A22" s="3" t="s">
        <v>11</v>
      </c>
      <c r="B22" s="16">
        <v>-600</v>
      </c>
      <c r="C22" s="16">
        <v>-1050</v>
      </c>
      <c r="D22" t="s">
        <v>48</v>
      </c>
    </row>
    <row r="23" spans="1:4" ht="13.5" thickBot="1">
      <c r="A23" s="2" t="s">
        <v>12</v>
      </c>
      <c r="B23" s="16"/>
    </row>
    <row r="24" spans="1:4" ht="13.5" thickBot="1">
      <c r="B24" s="16"/>
    </row>
    <row r="25" spans="1:4" ht="13.5" thickBot="1">
      <c r="A25" s="3" t="s">
        <v>13</v>
      </c>
      <c r="B25" s="16">
        <v>-80</v>
      </c>
      <c r="C25" s="16">
        <v>-102.32</v>
      </c>
      <c r="D25" t="s">
        <v>49</v>
      </c>
    </row>
    <row r="26" spans="1:4" ht="13.5" thickBot="1">
      <c r="A26" s="3" t="s">
        <v>14</v>
      </c>
      <c r="B26" s="16">
        <v>-80</v>
      </c>
      <c r="C26" s="16">
        <v>-83</v>
      </c>
    </row>
    <row r="27" spans="1:4" ht="13.5" thickBot="1">
      <c r="A27" s="3" t="s">
        <v>15</v>
      </c>
      <c r="B27" s="16">
        <v>-150</v>
      </c>
      <c r="C27" s="16">
        <v>-214.2</v>
      </c>
    </row>
    <row r="28" spans="1:4" ht="13.5" thickBot="1">
      <c r="A28" s="3" t="s">
        <v>16</v>
      </c>
      <c r="B28" s="16">
        <v>-53</v>
      </c>
      <c r="C28" s="16">
        <v>-38.51</v>
      </c>
    </row>
    <row r="29" spans="1:4" ht="13.5" thickBot="1">
      <c r="A29" s="3" t="s">
        <v>17</v>
      </c>
      <c r="B29" s="16">
        <v>-6000</v>
      </c>
      <c r="C29" s="16">
        <v>-1500.3</v>
      </c>
      <c r="D29" t="s">
        <v>50</v>
      </c>
    </row>
    <row r="30" spans="1:4" ht="12" thickBot="1">
      <c r="B30" s="8"/>
    </row>
    <row r="31" spans="1:4" ht="13.5" thickBot="1">
      <c r="A31" s="3" t="s">
        <v>18</v>
      </c>
      <c r="B31" s="16">
        <v>-5500</v>
      </c>
      <c r="C31" s="16">
        <v>-1832.21</v>
      </c>
      <c r="D31" t="s">
        <v>51</v>
      </c>
    </row>
    <row r="32" spans="1:4" ht="13.5" thickBot="1">
      <c r="A32" s="3" t="s">
        <v>19</v>
      </c>
      <c r="B32" s="16">
        <v>-400</v>
      </c>
      <c r="C32" s="16">
        <v>-501.62</v>
      </c>
      <c r="D32" t="s">
        <v>52</v>
      </c>
    </row>
    <row r="33" spans="1:4" ht="13.5" thickBot="1">
      <c r="A33" s="3" t="s">
        <v>20</v>
      </c>
      <c r="B33" s="16">
        <v>-100</v>
      </c>
      <c r="C33" s="16">
        <v>-52.36</v>
      </c>
    </row>
    <row r="34" spans="1:4" ht="13.5" thickBot="1">
      <c r="A34" s="3" t="s">
        <v>21</v>
      </c>
      <c r="B34" s="16">
        <v>-2000</v>
      </c>
      <c r="C34" s="16">
        <v>-2841</v>
      </c>
      <c r="D34" t="s">
        <v>59</v>
      </c>
    </row>
    <row r="35" spans="1:4" ht="13.5" thickBot="1">
      <c r="A35" s="3" t="s">
        <v>22</v>
      </c>
      <c r="B35" s="16">
        <v>-500</v>
      </c>
      <c r="C35" s="16">
        <v>-150.30000000000001</v>
      </c>
      <c r="D35" t="s">
        <v>53</v>
      </c>
    </row>
    <row r="36" spans="1:4" ht="12" thickBot="1"/>
    <row r="37" spans="1:4" ht="13.5" thickBot="1">
      <c r="A37" s="3" t="s">
        <v>23</v>
      </c>
      <c r="B37" s="16">
        <v>-2100</v>
      </c>
      <c r="C37" s="16">
        <v>-652.87</v>
      </c>
      <c r="D37" t="s">
        <v>54</v>
      </c>
    </row>
    <row r="38" spans="1:4" ht="13.5" thickBot="1">
      <c r="A38" s="3" t="s">
        <v>24</v>
      </c>
      <c r="B38" s="16">
        <v>-250</v>
      </c>
      <c r="C38" s="16">
        <v>-150</v>
      </c>
      <c r="D38" t="s">
        <v>55</v>
      </c>
    </row>
    <row r="39" spans="1:4" ht="13.5" thickBot="1">
      <c r="A39" s="3" t="s">
        <v>25</v>
      </c>
      <c r="B39" s="16">
        <v>-700</v>
      </c>
      <c r="C39" s="16">
        <v>-360</v>
      </c>
      <c r="D39" t="s">
        <v>56</v>
      </c>
    </row>
    <row r="40" spans="1:4" ht="13.5" thickBot="1">
      <c r="A40" s="6" t="s">
        <v>26</v>
      </c>
      <c r="B40" s="12">
        <f>B39+B38+B35+B34+B33+B32+B31+B29+B28+B27+B26+B22+B20+B13</f>
        <v>-13533</v>
      </c>
      <c r="C40" s="12">
        <f>C39+C38+C35+C34+C33+C32+C31+C29+C28+C27+C26+C22+C20+C13+C25</f>
        <v>-3787.8299999999995</v>
      </c>
      <c r="D40" t="s">
        <v>57</v>
      </c>
    </row>
    <row r="41" spans="1:4" ht="12.75">
      <c r="A41" s="2" t="s">
        <v>27</v>
      </c>
    </row>
    <row r="43" spans="1:4" ht="13.5" thickBot="1">
      <c r="A43" s="2" t="s">
        <v>28</v>
      </c>
    </row>
    <row r="44" spans="1:4" ht="13.5" thickBot="1">
      <c r="A44" s="3" t="s">
        <v>29</v>
      </c>
      <c r="B44" s="16"/>
      <c r="C44" s="16"/>
    </row>
    <row r="45" spans="1:4" ht="13.5" thickBot="1">
      <c r="A45" s="3" t="s">
        <v>30</v>
      </c>
      <c r="B45" s="10">
        <f>700*7</f>
        <v>4900</v>
      </c>
      <c r="C45" s="16">
        <f>7*450</f>
        <v>3150</v>
      </c>
      <c r="D45" t="s">
        <v>66</v>
      </c>
    </row>
    <row r="46" spans="1:4" ht="13.5" thickBot="1">
      <c r="A46" s="3" t="s">
        <v>31</v>
      </c>
      <c r="B46" s="11">
        <f>600*5</f>
        <v>3000</v>
      </c>
      <c r="C46" s="16">
        <f>510*5</f>
        <v>2550</v>
      </c>
      <c r="D46" t="s">
        <v>65</v>
      </c>
    </row>
    <row r="47" spans="1:4" ht="12.75">
      <c r="A47" s="2" t="s">
        <v>32</v>
      </c>
    </row>
    <row r="48" spans="1:4" ht="12" thickBot="1"/>
    <row r="49" spans="1:4" ht="13.5" thickBot="1">
      <c r="A49" s="3" t="s">
        <v>33</v>
      </c>
      <c r="B49" s="16">
        <f>-700*4.1</f>
        <v>-2869.9999999999995</v>
      </c>
      <c r="C49" s="16">
        <f>-450*4.1</f>
        <v>-1844.9999999999998</v>
      </c>
      <c r="D49" t="s">
        <v>61</v>
      </c>
    </row>
    <row r="50" spans="1:4" ht="13.5" thickBot="1">
      <c r="A50" s="3" t="s">
        <v>34</v>
      </c>
      <c r="B50" s="16">
        <f>-600*3.5</f>
        <v>-2100</v>
      </c>
      <c r="C50" s="16">
        <f>-510*3.5</f>
        <v>-1785</v>
      </c>
      <c r="D50" t="s">
        <v>62</v>
      </c>
    </row>
    <row r="51" spans="1:4" ht="13.5" thickBot="1">
      <c r="A51" s="6" t="s">
        <v>26</v>
      </c>
      <c r="B51" s="17">
        <f>B44+B45+B46-B49-B50+B40</f>
        <v>-663</v>
      </c>
      <c r="C51" s="17">
        <f>C50+C49+C46+C45+C44+C40</f>
        <v>-1717.8299999999995</v>
      </c>
    </row>
    <row r="52" spans="1:4" ht="13.5" thickBot="1">
      <c r="A52" s="2" t="s">
        <v>35</v>
      </c>
      <c r="B52" s="8"/>
    </row>
    <row r="53" spans="1:4" ht="13.5" thickBot="1">
      <c r="A53" s="6" t="s">
        <v>26</v>
      </c>
      <c r="B53" s="17">
        <f>B51</f>
        <v>-663</v>
      </c>
      <c r="C53" s="17">
        <f>C51</f>
        <v>-1717.8299999999995</v>
      </c>
    </row>
    <row r="54" spans="1:4">
      <c r="B54" s="8"/>
    </row>
    <row r="55" spans="1:4" ht="12.75">
      <c r="A55" s="2" t="s">
        <v>36</v>
      </c>
      <c r="B55" s="8"/>
    </row>
    <row r="56" spans="1:4" ht="13.5" thickBot="1">
      <c r="A56" s="2" t="s">
        <v>37</v>
      </c>
      <c r="B56" s="8"/>
    </row>
    <row r="57" spans="1:4" ht="13.5" thickBot="1">
      <c r="A57" s="3" t="s">
        <v>38</v>
      </c>
      <c r="B57" s="16">
        <v>1300</v>
      </c>
      <c r="C57" s="16">
        <v>1800</v>
      </c>
    </row>
    <row r="58" spans="1:4" ht="13.5" thickBot="1">
      <c r="A58" s="3" t="s">
        <v>39</v>
      </c>
      <c r="B58" s="16">
        <v>600</v>
      </c>
      <c r="C58" s="16">
        <v>900</v>
      </c>
    </row>
    <row r="59" spans="1:4" ht="13.5" thickBot="1">
      <c r="A59" s="3" t="s">
        <v>40</v>
      </c>
      <c r="B59" s="16">
        <v>150</v>
      </c>
      <c r="C59" s="16">
        <v>500</v>
      </c>
      <c r="D59" t="s">
        <v>63</v>
      </c>
    </row>
    <row r="60" spans="1:4" ht="12" thickBot="1">
      <c r="B60" s="8"/>
    </row>
    <row r="61" spans="1:4" ht="13.5" thickBot="1">
      <c r="A61" s="6" t="s">
        <v>41</v>
      </c>
      <c r="B61" s="16">
        <f>B59+B58+B57+B53</f>
        <v>1387</v>
      </c>
      <c r="C61" s="16">
        <f>C59+C58+C57+C53</f>
        <v>1482.1700000000005</v>
      </c>
    </row>
    <row r="62" spans="1:4" ht="12.75">
      <c r="A62" s="2" t="s">
        <v>42</v>
      </c>
    </row>
    <row r="63" spans="1:4" ht="13.5" thickBot="1">
      <c r="A63" s="2" t="s">
        <v>43</v>
      </c>
    </row>
    <row r="64" spans="1:4" ht="13.5" thickBot="1">
      <c r="A64" s="3" t="s">
        <v>44</v>
      </c>
      <c r="B64" s="16">
        <v>-1387</v>
      </c>
      <c r="C64" s="16">
        <v>-1700</v>
      </c>
      <c r="D64" t="s">
        <v>58</v>
      </c>
    </row>
    <row r="65" spans="1:3" ht="13.5" thickBot="1">
      <c r="A65" s="6" t="s">
        <v>45</v>
      </c>
      <c r="B65" s="16">
        <f>B64+B61</f>
        <v>0</v>
      </c>
      <c r="C65" s="16">
        <f>C64+C61</f>
        <v>-217.82999999999947</v>
      </c>
    </row>
    <row r="67" spans="1:3">
      <c r="A67" s="7"/>
    </row>
    <row r="68" spans="1:3">
      <c r="A68" s="7"/>
    </row>
  </sheetData>
  <pageMargins left="0.75" right="0.75" top="1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Budj2025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Mallilippukunta ry:n talousarvio 2025</dc:title>
  <dc:creator>Petri Louko;Maria Hast</dc:creator>
  <cp:keywords>talous;talousarvio;mallilippukunta ry;sihteeri;sihteeriopisto</cp:keywords>
  <cp:lastModifiedBy>Petri Louko</cp:lastModifiedBy>
  <dcterms:created xsi:type="dcterms:W3CDTF">2010-02-14T13:15:16Z</dcterms:created>
  <dcterms:modified xsi:type="dcterms:W3CDTF">2015-10-16T11:46:14Z</dcterms:modified>
</cp:coreProperties>
</file>